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F:\Back up\_____FONDO DI ROTAZIONE\Calcolo cof\DEF\"/>
    </mc:Choice>
  </mc:AlternateContent>
  <xr:revisionPtr revIDLastSave="0" documentId="13_ncr:1_{1AC5FF2D-DD65-4549-834B-FA4ACE80FE2A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COF PRIVATO NON INCIDE SU COA" sheetId="4" r:id="rId1"/>
    <sheet name="COF PRIVATO INCIDE SU COA" sheetId="2" r:id="rId2"/>
    <sheet name="COA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4" l="1"/>
  <c r="B6" i="4"/>
  <c r="B8" i="4" s="1"/>
  <c r="B11" i="2"/>
  <c r="B20" i="4" l="1"/>
  <c r="B12" i="4"/>
  <c r="B23" i="4"/>
  <c r="B21" i="4" l="1"/>
  <c r="B22" i="4"/>
  <c r="B16" i="4"/>
  <c r="B14" i="4"/>
  <c r="B15" i="4" s="1"/>
  <c r="B6" i="2" l="1"/>
  <c r="B8" i="2" s="1"/>
  <c r="B23" i="2" s="1"/>
  <c r="B12" i="2" l="1"/>
  <c r="B14" i="2" l="1"/>
  <c r="B20" i="2"/>
  <c r="B13" i="2"/>
  <c r="B16" i="2" l="1"/>
  <c r="B22" i="2"/>
</calcChain>
</file>

<file path=xl/sharedStrings.xml><?xml version="1.0" encoding="utf-8"?>
<sst xmlns="http://schemas.openxmlformats.org/spreadsheetml/2006/main" count="46" uniqueCount="31">
  <si>
    <t>Ore corso</t>
  </si>
  <si>
    <t>N. Allievi</t>
  </si>
  <si>
    <t>Ore Formazione</t>
  </si>
  <si>
    <t>COA</t>
  </si>
  <si>
    <t>Contributo pubblico</t>
  </si>
  <si>
    <t>Importo cofinanziamento privato</t>
  </si>
  <si>
    <t>Totale costo del progetto</t>
  </si>
  <si>
    <t>Riprova cof privato</t>
  </si>
  <si>
    <t>Rapporto cof privato/contributo pubblico</t>
  </si>
  <si>
    <t>Costo progetto</t>
  </si>
  <si>
    <t>Contributo privato</t>
  </si>
  <si>
    <t>Modificare solo le celle evidenziate in verde</t>
  </si>
  <si>
    <t>A.1 Contributi pubblici</t>
  </si>
  <si>
    <t>A.2.1 Costo lavoratori partecipanti al progetto</t>
  </si>
  <si>
    <t>Voce del piano finanziario</t>
  </si>
  <si>
    <t>Compilazione del piano finanziario:</t>
  </si>
  <si>
    <t>Restanti voci</t>
  </si>
  <si>
    <t>% intensità aiuto</t>
  </si>
  <si>
    <t>Imputare</t>
  </si>
  <si>
    <t>Voci B1, B2.1, B2.3, B2.4, B3 e B4 (ripartire tra queste voci di costo)</t>
  </si>
  <si>
    <t>A.2.2 Quota di cofinanziamento privato che incide sul COA ai sensi del par. 1.3.5 del "manuale" (ripartire importo tra le voci da A.2.2.1 a A2.2.7)</t>
  </si>
  <si>
    <r>
      <t xml:space="preserve">Voci B1, B2.1, </t>
    </r>
    <r>
      <rPr>
        <b/>
        <sz val="11"/>
        <color theme="1"/>
        <rFont val="Calibri"/>
        <family val="2"/>
        <scheme val="minor"/>
      </rPr>
      <t>B2.2</t>
    </r>
    <r>
      <rPr>
        <sz val="11"/>
        <color theme="1"/>
        <rFont val="Calibri"/>
        <family val="2"/>
        <scheme val="minor"/>
      </rPr>
      <t>, B2.3, B2.4, B3 e B4 (ripartire tra queste voci di costo)</t>
    </r>
  </si>
  <si>
    <r>
      <rPr>
        <b/>
        <sz val="11"/>
        <color theme="1"/>
        <rFont val="Calibri"/>
        <family val="2"/>
        <scheme val="minor"/>
      </rPr>
      <t>B.2.2</t>
    </r>
    <r>
      <rPr>
        <sz val="11"/>
        <color theme="1"/>
        <rFont val="Calibri"/>
        <family val="2"/>
        <scheme val="minor"/>
      </rPr>
      <t xml:space="preserve"> Allievi</t>
    </r>
  </si>
  <si>
    <t>Cofinanziamento privato che NON INCIDE sul COA (Costo Ora Allievo)</t>
  </si>
  <si>
    <t>COA (Costo Ora Allievo)</t>
  </si>
  <si>
    <t>9+ allievi</t>
  </si>
  <si>
    <t>5-8 allievi</t>
  </si>
  <si>
    <t>% Cofinanziamento privato</t>
  </si>
  <si>
    <t>% Intensità aiuto</t>
  </si>
  <si>
    <t>Cofinanziamento privato che INCIDE sul COA (Costo Ora Allievo)</t>
  </si>
  <si>
    <t>COA Rettificato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</si>
</sst>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0"/>
    <numFmt numFmtId="165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quotePrefix="1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Protection="1"/>
    <xf numFmtId="43" fontId="0" fillId="0" borderId="0" xfId="0" applyNumberFormat="1" applyProtection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Alignment="1" applyProtection="1">
      <alignment horizontal="right"/>
    </xf>
    <xf numFmtId="0" fontId="0" fillId="0" borderId="0" xfId="0" applyAlignment="1" applyProtection="1">
      <alignment horizontal="right"/>
    </xf>
    <xf numFmtId="164" fontId="0" fillId="0" borderId="0" xfId="0" applyNumberFormat="1" applyAlignment="1" applyProtection="1">
      <alignment horizontal="right"/>
    </xf>
    <xf numFmtId="4" fontId="0" fillId="0" borderId="0" xfId="0" applyNumberFormat="1" applyAlignment="1" applyProtection="1">
      <alignment horizontal="right"/>
    </xf>
    <xf numFmtId="165" fontId="0" fillId="0" borderId="0" xfId="1" applyNumberFormat="1" applyFont="1" applyAlignment="1" applyProtection="1">
      <alignment horizontal="right"/>
    </xf>
    <xf numFmtId="4" fontId="0" fillId="0" borderId="0" xfId="0" applyNumberFormat="1"/>
    <xf numFmtId="2" fontId="0" fillId="2" borderId="0" xfId="0" applyNumberFormat="1" applyFill="1" applyAlignment="1" applyProtection="1">
      <alignment horizontal="right"/>
      <protection locked="0"/>
    </xf>
    <xf numFmtId="164" fontId="2" fillId="0" borderId="0" xfId="0" applyNumberFormat="1" applyFont="1" applyAlignment="1" applyProtection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FBD56-FD0F-408D-BB81-08E6E0DC089C}">
  <dimension ref="A1:G24"/>
  <sheetViews>
    <sheetView tabSelected="1" workbookViewId="0">
      <pane ySplit="1" topLeftCell="A2" activePane="bottomLeft" state="frozen"/>
      <selection pane="bottomLeft" activeCell="L16" sqref="L16"/>
    </sheetView>
  </sheetViews>
  <sheetFormatPr defaultRowHeight="15" x14ac:dyDescent="0.25"/>
  <cols>
    <col min="1" max="1" width="41.140625" customWidth="1"/>
    <col min="2" max="2" width="11.5703125" bestFit="1" customWidth="1"/>
    <col min="3" max="5" width="10.140625" bestFit="1" customWidth="1"/>
  </cols>
  <sheetData>
    <row r="1" spans="1:7" x14ac:dyDescent="0.25">
      <c r="A1" s="6" t="s">
        <v>11</v>
      </c>
    </row>
    <row r="2" spans="1:7" x14ac:dyDescent="0.25">
      <c r="A2" s="3" t="s">
        <v>23</v>
      </c>
    </row>
    <row r="4" spans="1:7" x14ac:dyDescent="0.25">
      <c r="A4" t="s">
        <v>0</v>
      </c>
      <c r="B4" s="7">
        <v>50</v>
      </c>
      <c r="C4" s="8"/>
      <c r="D4" s="8"/>
      <c r="E4" s="8"/>
    </row>
    <row r="5" spans="1:7" x14ac:dyDescent="0.25">
      <c r="A5" t="s">
        <v>1</v>
      </c>
      <c r="B5" s="7">
        <v>8</v>
      </c>
      <c r="C5" s="8"/>
      <c r="D5" s="8"/>
      <c r="E5" s="8"/>
    </row>
    <row r="6" spans="1:7" x14ac:dyDescent="0.25">
      <c r="A6" t="s">
        <v>2</v>
      </c>
      <c r="B6" s="8">
        <f>B4*B5</f>
        <v>400</v>
      </c>
      <c r="C6" s="8"/>
      <c r="D6" s="8"/>
      <c r="E6" s="8"/>
    </row>
    <row r="7" spans="1:7" x14ac:dyDescent="0.25">
      <c r="A7" t="s">
        <v>24</v>
      </c>
      <c r="B7" s="16">
        <v>22</v>
      </c>
      <c r="C7" s="8"/>
      <c r="D7" s="8"/>
      <c r="E7" s="8"/>
    </row>
    <row r="8" spans="1:7" x14ac:dyDescent="0.25">
      <c r="A8" t="s">
        <v>4</v>
      </c>
      <c r="B8" s="14">
        <f>B6*B7</f>
        <v>8800</v>
      </c>
      <c r="C8" s="14"/>
      <c r="D8" s="14"/>
      <c r="E8" s="14"/>
    </row>
    <row r="9" spans="1:7" x14ac:dyDescent="0.25">
      <c r="B9" s="9"/>
      <c r="C9" s="9"/>
      <c r="D9" s="9"/>
      <c r="E9" s="9"/>
    </row>
    <row r="10" spans="1:7" x14ac:dyDescent="0.25">
      <c r="A10" s="1" t="s">
        <v>27</v>
      </c>
      <c r="B10" s="7">
        <v>20</v>
      </c>
      <c r="C10" s="10"/>
      <c r="D10" s="10"/>
      <c r="E10" s="10"/>
    </row>
    <row r="11" spans="1:7" x14ac:dyDescent="0.25">
      <c r="A11" s="1" t="s">
        <v>28</v>
      </c>
      <c r="B11" s="11">
        <f>100-B10</f>
        <v>80</v>
      </c>
      <c r="C11" s="11"/>
      <c r="D11" s="11"/>
      <c r="E11" s="11"/>
    </row>
    <row r="12" spans="1:7" x14ac:dyDescent="0.25">
      <c r="A12" s="2" t="s">
        <v>5</v>
      </c>
      <c r="B12" s="13">
        <f>B8/(100-B10)*B10</f>
        <v>2200</v>
      </c>
      <c r="C12" s="13"/>
      <c r="D12" s="13"/>
      <c r="E12" s="13"/>
      <c r="F12" s="13"/>
      <c r="G12" s="13"/>
    </row>
    <row r="13" spans="1:7" x14ac:dyDescent="0.25">
      <c r="B13" s="13"/>
      <c r="C13" s="13"/>
      <c r="D13" s="13"/>
      <c r="E13" s="13"/>
    </row>
    <row r="14" spans="1:7" x14ac:dyDescent="0.25">
      <c r="A14" t="s">
        <v>6</v>
      </c>
      <c r="B14" s="13">
        <f>B8+B12</f>
        <v>11000</v>
      </c>
      <c r="C14" s="13"/>
      <c r="D14" s="13"/>
      <c r="E14" s="13"/>
    </row>
    <row r="15" spans="1:7" x14ac:dyDescent="0.25">
      <c r="A15" t="s">
        <v>7</v>
      </c>
      <c r="B15" s="13">
        <f>B14*B10/100</f>
        <v>2200</v>
      </c>
      <c r="C15" s="13"/>
      <c r="D15" s="13"/>
      <c r="E15" s="13"/>
    </row>
    <row r="16" spans="1:7" x14ac:dyDescent="0.25">
      <c r="A16" s="2" t="s">
        <v>8</v>
      </c>
      <c r="B16" s="12">
        <f>B12/B8</f>
        <v>0.25</v>
      </c>
      <c r="C16" s="12"/>
      <c r="D16" s="12"/>
      <c r="E16" s="12"/>
    </row>
    <row r="17" spans="1:5" x14ac:dyDescent="0.25">
      <c r="B17" s="12"/>
      <c r="C17" s="12"/>
      <c r="D17" s="12"/>
      <c r="E17" s="12"/>
    </row>
    <row r="18" spans="1:5" x14ac:dyDescent="0.25">
      <c r="A18" t="s">
        <v>15</v>
      </c>
      <c r="B18" s="12"/>
      <c r="C18" s="12"/>
      <c r="D18" s="12"/>
      <c r="E18" s="12"/>
    </row>
    <row r="19" spans="1:5" x14ac:dyDescent="0.25">
      <c r="A19" s="3" t="s">
        <v>14</v>
      </c>
      <c r="B19" s="17" t="s">
        <v>18</v>
      </c>
      <c r="C19" s="12"/>
      <c r="D19" s="12"/>
      <c r="E19" s="12"/>
    </row>
    <row r="20" spans="1:5" x14ac:dyDescent="0.25">
      <c r="A20" t="s">
        <v>12</v>
      </c>
      <c r="B20" s="13">
        <f>B8</f>
        <v>8800</v>
      </c>
      <c r="C20" s="12"/>
      <c r="D20" s="12"/>
      <c r="E20" s="12"/>
    </row>
    <row r="21" spans="1:5" x14ac:dyDescent="0.25">
      <c r="A21" t="s">
        <v>13</v>
      </c>
      <c r="B21" s="13">
        <f>B12</f>
        <v>2200</v>
      </c>
      <c r="C21" s="12"/>
      <c r="D21" s="12"/>
      <c r="E21" s="12"/>
    </row>
    <row r="22" spans="1:5" x14ac:dyDescent="0.25">
      <c r="A22" t="s">
        <v>22</v>
      </c>
      <c r="B22" s="13">
        <f>B12</f>
        <v>2200</v>
      </c>
      <c r="C22" s="12"/>
      <c r="D22" s="12"/>
      <c r="E22" s="12"/>
    </row>
    <row r="23" spans="1:5" ht="30" x14ac:dyDescent="0.25">
      <c r="A23" s="2" t="s">
        <v>19</v>
      </c>
      <c r="B23" s="13">
        <f>B8</f>
        <v>8800</v>
      </c>
      <c r="C23" s="12"/>
      <c r="D23" s="12"/>
      <c r="E23" s="12"/>
    </row>
    <row r="24" spans="1:5" x14ac:dyDescent="0.25">
      <c r="A24" t="s">
        <v>16</v>
      </c>
      <c r="B24" s="13">
        <v>0</v>
      </c>
      <c r="C24" s="12"/>
      <c r="D24" s="12"/>
      <c r="E24" s="12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e" error="Il COA deve essere di 11,50 o 22,00 in base al numero degli allievi" xr:uid="{12C0CFD1-8F42-4EFC-8CE2-72E020D1937D}">
          <x14:formula1>
            <xm:f>COA!$A$2:$A$3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workbookViewId="0">
      <pane ySplit="1" topLeftCell="A2" activePane="bottomLeft" state="frozen"/>
      <selection pane="bottomLeft" activeCell="J22" sqref="J22"/>
    </sheetView>
  </sheetViews>
  <sheetFormatPr defaultRowHeight="15" x14ac:dyDescent="0.25"/>
  <cols>
    <col min="1" max="1" width="41.140625" customWidth="1"/>
    <col min="2" max="2" width="11.5703125" bestFit="1" customWidth="1"/>
    <col min="3" max="5" width="10.140625" bestFit="1" customWidth="1"/>
  </cols>
  <sheetData>
    <row r="1" spans="1:5" x14ac:dyDescent="0.25">
      <c r="A1" s="6" t="s">
        <v>11</v>
      </c>
    </row>
    <row r="2" spans="1:5" x14ac:dyDescent="0.25">
      <c r="A2" s="3" t="s">
        <v>29</v>
      </c>
      <c r="B2" s="4"/>
      <c r="C2" s="4"/>
      <c r="D2" s="4"/>
      <c r="E2" s="4"/>
    </row>
    <row r="3" spans="1:5" x14ac:dyDescent="0.25">
      <c r="B3" s="5"/>
      <c r="C3" s="5"/>
      <c r="D3" s="5"/>
      <c r="E3" s="5"/>
    </row>
    <row r="4" spans="1:5" x14ac:dyDescent="0.25">
      <c r="A4" t="s">
        <v>0</v>
      </c>
      <c r="B4" s="7">
        <v>50</v>
      </c>
      <c r="C4" s="8"/>
      <c r="D4" s="8"/>
      <c r="E4" s="8"/>
    </row>
    <row r="5" spans="1:5" x14ac:dyDescent="0.25">
      <c r="A5" t="s">
        <v>1</v>
      </c>
      <c r="B5" s="7">
        <v>8</v>
      </c>
      <c r="C5" s="8"/>
      <c r="D5" s="8"/>
      <c r="E5" s="8"/>
    </row>
    <row r="6" spans="1:5" x14ac:dyDescent="0.25">
      <c r="A6" t="s">
        <v>2</v>
      </c>
      <c r="B6" s="8">
        <f>B4*B5</f>
        <v>400</v>
      </c>
      <c r="C6" s="8"/>
      <c r="D6" s="8"/>
      <c r="E6" s="8"/>
    </row>
    <row r="7" spans="1:5" x14ac:dyDescent="0.25">
      <c r="A7" t="s">
        <v>24</v>
      </c>
      <c r="B7" s="16">
        <v>22</v>
      </c>
      <c r="C7" s="8"/>
      <c r="D7" s="8"/>
      <c r="E7" s="8"/>
    </row>
    <row r="8" spans="1:5" x14ac:dyDescent="0.25">
      <c r="A8" t="s">
        <v>9</v>
      </c>
      <c r="B8" s="14">
        <f>B7*B6</f>
        <v>8800</v>
      </c>
      <c r="C8" s="14"/>
      <c r="D8" s="14"/>
      <c r="E8" s="14"/>
    </row>
    <row r="9" spans="1:5" x14ac:dyDescent="0.25">
      <c r="B9" s="9"/>
      <c r="C9" s="9"/>
      <c r="D9" s="9"/>
      <c r="E9" s="9"/>
    </row>
    <row r="10" spans="1:5" x14ac:dyDescent="0.25">
      <c r="A10" s="1" t="s">
        <v>27</v>
      </c>
      <c r="B10" s="7">
        <v>20</v>
      </c>
      <c r="C10" s="10"/>
      <c r="D10" s="10"/>
      <c r="E10" s="10"/>
    </row>
    <row r="11" spans="1:5" x14ac:dyDescent="0.25">
      <c r="A11" s="1" t="s">
        <v>17</v>
      </c>
      <c r="B11" s="11">
        <f>100-B10</f>
        <v>80</v>
      </c>
      <c r="C11" s="11"/>
      <c r="D11" s="11"/>
      <c r="E11" s="11"/>
    </row>
    <row r="12" spans="1:5" x14ac:dyDescent="0.25">
      <c r="A12" t="s">
        <v>4</v>
      </c>
      <c r="B12" s="13">
        <f>B8/100*(100-B10)</f>
        <v>7040</v>
      </c>
      <c r="C12" s="13"/>
      <c r="D12" s="13"/>
      <c r="E12" s="13"/>
    </row>
    <row r="13" spans="1:5" x14ac:dyDescent="0.25">
      <c r="A13" t="s">
        <v>10</v>
      </c>
      <c r="B13" s="13">
        <f>B8-B12</f>
        <v>1760</v>
      </c>
      <c r="C13" s="13"/>
      <c r="D13" s="13"/>
      <c r="E13" s="13"/>
    </row>
    <row r="14" spans="1:5" x14ac:dyDescent="0.25">
      <c r="A14" t="s">
        <v>30</v>
      </c>
      <c r="B14" s="13">
        <f>B12/B6</f>
        <v>17.600000000000001</v>
      </c>
      <c r="C14" s="13"/>
      <c r="D14" s="13"/>
      <c r="E14" s="13"/>
    </row>
    <row r="15" spans="1:5" x14ac:dyDescent="0.25">
      <c r="B15" s="13"/>
      <c r="C15" s="13"/>
      <c r="D15" s="13"/>
      <c r="E15" s="13"/>
    </row>
    <row r="16" spans="1:5" x14ac:dyDescent="0.25">
      <c r="A16" s="2" t="s">
        <v>8</v>
      </c>
      <c r="B16" s="12">
        <f>B13/B12</f>
        <v>0.25</v>
      </c>
      <c r="C16" s="12"/>
      <c r="D16" s="12"/>
      <c r="E16" s="12"/>
    </row>
    <row r="18" spans="1:2" x14ac:dyDescent="0.25">
      <c r="A18" t="s">
        <v>15</v>
      </c>
      <c r="B18" s="12"/>
    </row>
    <row r="19" spans="1:2" x14ac:dyDescent="0.25">
      <c r="A19" s="3" t="s">
        <v>14</v>
      </c>
      <c r="B19" s="17" t="s">
        <v>18</v>
      </c>
    </row>
    <row r="20" spans="1:2" x14ac:dyDescent="0.25">
      <c r="A20" t="s">
        <v>12</v>
      </c>
      <c r="B20" s="13">
        <f>B12</f>
        <v>7040</v>
      </c>
    </row>
    <row r="21" spans="1:2" x14ac:dyDescent="0.25">
      <c r="A21" t="s">
        <v>13</v>
      </c>
      <c r="B21" s="13">
        <v>0</v>
      </c>
    </row>
    <row r="22" spans="1:2" ht="60" x14ac:dyDescent="0.25">
      <c r="A22" s="2" t="s">
        <v>20</v>
      </c>
      <c r="B22" s="13">
        <f>B13</f>
        <v>1760</v>
      </c>
    </row>
    <row r="23" spans="1:2" ht="30" x14ac:dyDescent="0.25">
      <c r="A23" s="2" t="s">
        <v>21</v>
      </c>
      <c r="B23" s="13">
        <f>B8</f>
        <v>8800</v>
      </c>
    </row>
    <row r="24" spans="1:2" x14ac:dyDescent="0.25">
      <c r="A24" t="s">
        <v>16</v>
      </c>
      <c r="B24" s="13">
        <v>0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e" error="Il COA deve essere di 11,50 o 22,00 in base al numero degli allievi" xr:uid="{9714053D-D76C-46D3-A089-861A9A531A05}">
          <x14:formula1>
            <xm:f>COA!$A$2:$A$3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39F85-F281-4A56-8A34-DA2032051AF5}">
  <dimension ref="A1:B3"/>
  <sheetViews>
    <sheetView workbookViewId="0">
      <selection activeCell="A3" sqref="A3"/>
    </sheetView>
  </sheetViews>
  <sheetFormatPr defaultRowHeight="15" x14ac:dyDescent="0.25"/>
  <sheetData>
    <row r="1" spans="1:2" x14ac:dyDescent="0.25">
      <c r="A1" t="s">
        <v>3</v>
      </c>
      <c r="B1" t="s">
        <v>1</v>
      </c>
    </row>
    <row r="2" spans="1:2" x14ac:dyDescent="0.25">
      <c r="A2" s="15">
        <v>11.5</v>
      </c>
      <c r="B2" s="1" t="s">
        <v>25</v>
      </c>
    </row>
    <row r="3" spans="1:2" x14ac:dyDescent="0.25">
      <c r="A3" s="15">
        <v>22</v>
      </c>
      <c r="B3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COF PRIVATO NON INCIDE SU COA</vt:lpstr>
      <vt:lpstr>COF PRIVATO INCIDE SU COA</vt:lpstr>
      <vt:lpstr>COA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Piazzolla</dc:creator>
  <cp:lastModifiedBy>Antonella Falcinelli</cp:lastModifiedBy>
  <dcterms:created xsi:type="dcterms:W3CDTF">2018-09-05T10:41:04Z</dcterms:created>
  <dcterms:modified xsi:type="dcterms:W3CDTF">2025-03-13T13:29:18Z</dcterms:modified>
</cp:coreProperties>
</file>